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QpYurXDjJaIvgmbgVjQWiBAIrQOfWGi2ybujjGGHExLDEwbTjf4yScDEqCA3K7MoYsB5y7t0AbFxMCgVGpIBGg==" workbookSaltValue="R3XS5By9+JfN4W5OnFY3OQ==" workbookSpinCount="100000" lockStructure="1"/>
  <bookViews>
    <workbookView xWindow="-120" yWindow="-120" windowWidth="20730" windowHeight="11160" activeTab="1"/>
  </bookViews>
  <sheets>
    <sheet name="Reopening Restructuring" sheetId="1" r:id="rId1"/>
    <sheet name="Temporary Operating Assistance" sheetId="4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E46" i="4" l="1"/>
  <c r="C12" i="4" l="1"/>
  <c r="C15" i="4" s="1"/>
  <c r="C17" i="4" l="1"/>
  <c r="E15" i="4"/>
  <c r="E16" i="4" s="1"/>
  <c r="C16" i="4"/>
  <c r="D15" i="4"/>
  <c r="D16" i="4" s="1"/>
  <c r="E110" i="4" l="1"/>
  <c r="E62" i="4"/>
  <c r="E78" i="4"/>
  <c r="E94" i="4"/>
  <c r="B46" i="4"/>
  <c r="E26" i="4"/>
  <c r="E25" i="4"/>
  <c r="B12" i="4"/>
  <c r="A14" i="4" s="1"/>
  <c r="C22" i="4" l="1"/>
  <c r="E29" i="4"/>
  <c r="B78" i="4"/>
  <c r="B29" i="4"/>
  <c r="E34" i="1"/>
  <c r="E33" i="1"/>
  <c r="E32" i="1"/>
  <c r="E31" i="1"/>
  <c r="E30" i="1"/>
  <c r="E29" i="1"/>
  <c r="E28" i="1"/>
  <c r="E27" i="1"/>
  <c r="E26" i="1"/>
  <c r="B94" i="4" l="1"/>
  <c r="B62" i="4"/>
  <c r="B110" i="4"/>
  <c r="E35" i="1"/>
  <c r="E19" i="1"/>
  <c r="E18" i="1"/>
  <c r="B11" i="1"/>
  <c r="C11" i="1"/>
  <c r="C15" i="1" l="1"/>
  <c r="B35" i="1" s="1"/>
  <c r="C14" i="1"/>
  <c r="E22" i="1"/>
  <c r="B22" i="1" l="1"/>
</calcChain>
</file>

<file path=xl/sharedStrings.xml><?xml version="1.0" encoding="utf-8"?>
<sst xmlns="http://schemas.openxmlformats.org/spreadsheetml/2006/main" count="149" uniqueCount="91">
  <si>
    <t>Modality</t>
  </si>
  <si>
    <t>Total Programs</t>
  </si>
  <si>
    <t>DCC</t>
  </si>
  <si>
    <t>FDC</t>
  </si>
  <si>
    <t>GFDC</t>
  </si>
  <si>
    <t>SACC</t>
  </si>
  <si>
    <t>SDCC</t>
  </si>
  <si>
    <t>LE</t>
  </si>
  <si>
    <t>NYC DCC</t>
  </si>
  <si>
    <t>Maximum Grant Award</t>
  </si>
  <si>
    <t>Category</t>
  </si>
  <si>
    <t>Description of Item</t>
  </si>
  <si>
    <t>Quantity</t>
  </si>
  <si>
    <t xml:space="preserve"> Unit Cost</t>
  </si>
  <si>
    <t xml:space="preserve"> Proposed Expenditure</t>
  </si>
  <si>
    <t xml:space="preserve">Room Dividers </t>
  </si>
  <si>
    <t>Supplies</t>
  </si>
  <si>
    <t>Individual Art Supplies--Crayons</t>
  </si>
  <si>
    <t>Training New Staff</t>
  </si>
  <si>
    <t>5 hrs of training</t>
  </si>
  <si>
    <t>3 teachers</t>
  </si>
  <si>
    <t>Personal Protective Equipment</t>
  </si>
  <si>
    <t>Masks, gowns, gloves</t>
  </si>
  <si>
    <t>10 staff</t>
  </si>
  <si>
    <t>TOTAL</t>
  </si>
  <si>
    <t>If you need additional lines, please insert here</t>
  </si>
  <si>
    <r>
      <t>This investment specifically supports child care programs that are reopening or expanding capacity.  CARES funding will be used to support</t>
    </r>
    <r>
      <rPr>
        <sz val="12"/>
        <color theme="1"/>
        <rFont val="Arial"/>
        <family val="2"/>
      </rPr>
      <t xml:space="preserve"> small grants for materials, activities, and supplies that will help comply with COVID-19 related reopening guidance including, but not limited to, transitioning to a more socially distant model such as: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</si>
  <si>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Partitions or Room Dividers to create appropriate space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</si>
  <si>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Short-term Rental assistance for a space expansion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</si>
  <si>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Costs of training additional staff to add teachers/staff</t>
    </r>
  </si>
  <si>
    <t>Program Name (fill in)</t>
  </si>
  <si>
    <t>ID Number (fill in)</t>
  </si>
  <si>
    <t>Modality (drop down)</t>
  </si>
  <si>
    <t>Eligibility Group (drop down)</t>
  </si>
  <si>
    <t>Month 1</t>
  </si>
  <si>
    <t>Month 2</t>
  </si>
  <si>
    <t>Month 3</t>
  </si>
  <si>
    <t>Example Budget for Operating Grant for Classroom 1</t>
  </si>
  <si>
    <t>Example: Staff</t>
  </si>
  <si>
    <t>Salary Lead Teacher</t>
  </si>
  <si>
    <t>Example: Fixed Operating Costs</t>
  </si>
  <si>
    <t>Electric Bill</t>
  </si>
  <si>
    <t>Example:Supplies</t>
  </si>
  <si>
    <t>Food for Children</t>
  </si>
  <si>
    <t>Number of Children Proposed to Serve in Classroom 1 (fill in)</t>
  </si>
  <si>
    <t>Actual Budget for Operating Grant for Classroom 1</t>
  </si>
  <si>
    <t>Actual Budget for Operating Grant for Classroom 2</t>
  </si>
  <si>
    <t>Actual Budget for Operating Grant for Classroom 3</t>
  </si>
  <si>
    <t>Actual Budget for Operating Grant for Classroom 4</t>
  </si>
  <si>
    <t>Actual Budget for Operating Grant for Classroom 5</t>
  </si>
  <si>
    <t>This funding will support up to 50% of monthly operating costs of a classroom in hope of bringing a new classroom online. Allowable monthly classroom costs include</t>
  </si>
  <si>
    <t>·         Teacher/Staff Salaries</t>
  </si>
  <si>
    <t>·         Rent for Child Care Space</t>
  </si>
  <si>
    <t>·       Fixed Operating Costs such as Utilities</t>
  </si>
  <si>
    <t>·         Childcare supplies to accommodate restructuring for social distancing (separate art materials etc/partitions etc</t>
  </si>
  <si>
    <t xml:space="preserve">                    Supplies for cleaning or sanitation </t>
  </si>
  <si>
    <t xml:space="preserve">                     Food/Milk/Formula for Children in Program</t>
  </si>
  <si>
    <t>Example Chart</t>
  </si>
  <si>
    <t>Physical Space</t>
  </si>
  <si>
    <t>Other</t>
  </si>
  <si>
    <t>Training</t>
  </si>
  <si>
    <t>EXAMPLE ONLY</t>
  </si>
  <si>
    <t>Teacher/Staff Salaries</t>
  </si>
  <si>
    <t>Rent for Child Care Space</t>
  </si>
  <si>
    <t>Supplies for cleaning or sanitation</t>
  </si>
  <si>
    <t>Supplies for Social Distancing</t>
  </si>
  <si>
    <t>Food/Milk/Formula for Program</t>
  </si>
  <si>
    <t>Fixed Operating Costs (e.g. Utilities)</t>
  </si>
  <si>
    <t>Every eligible program will receive funding for one classroom before funding for additional classrooms is given to any program.  Funding may be adjusted proportionately to provide funding to all applicants.</t>
  </si>
  <si>
    <t>Please Note: These are Temporary funds only and should not be expected to continue past the end of the three month grant period.</t>
  </si>
  <si>
    <t xml:space="preserve"> Each item of  expense is only eligible to be claimed on one grant and must not be duplicated on the other grant.</t>
  </si>
  <si>
    <t>Funding for Months 2 and 3 will be dependent on the availability of funds after programs have been funded to 100% of the Month 1 amounts.</t>
  </si>
  <si>
    <t>Subtotal of Maximum Grant:</t>
  </si>
  <si>
    <t>Projected Minimum  Grant Award If Approved</t>
  </si>
  <si>
    <t>Guaranteed Grant Award If Approved</t>
  </si>
  <si>
    <t>A</t>
  </si>
  <si>
    <t>B</t>
  </si>
  <si>
    <t>C</t>
  </si>
  <si>
    <t>D</t>
  </si>
  <si>
    <t xml:space="preserve">                    Other</t>
  </si>
  <si>
    <t>To add rows, click the plus sign</t>
  </si>
  <si>
    <t>Maximum Grant Funds are Dependent on Funds available</t>
  </si>
  <si>
    <t>Number of Classrooms to be added fill in) (max 5)</t>
  </si>
  <si>
    <t xml:space="preserve">                Supplies for cleaning or sanitation </t>
  </si>
  <si>
    <t xml:space="preserve">                 Other items as approved by OCFS</t>
  </si>
  <si>
    <t>Appendix A: Budget Template for New York Forward Child Care Expansion Incentive
Temporary Operating Assistance Grant</t>
  </si>
  <si>
    <t>Actual Budget for Reopening/Restructuring Operating Grants</t>
  </si>
  <si>
    <t>Appendix A: Budget Template for New York Forward Child Care Expansion Incentive
One Time Reopening/Restructuring Materials, Activities, and Supplies Grant</t>
  </si>
  <si>
    <t xml:space="preserve"> Each item of  expense is only eligible to be claimed on one grant and must not be duplicated on the other grant. Only one Reopening/Restructuring grant is available per program.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</si>
  <si>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2"/>
        <color theme="1"/>
        <rFont val="Arial"/>
        <family val="2"/>
      </rPr>
      <t>Child care supplies to accommodate restructuring for social distancing (separate art materials etc.)</t>
    </r>
  </si>
  <si>
    <t>·         Child care supplies to accommodate restructuring for social distancing (separate art materials etc/partitions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</si>
</sst>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65" formatCode="&quot;$&quot;#,##0.00"/>
    <numFmt numFmtId="166" formatCode="&quot;$&quot;#,##0.0"/>
    <numFmt numFmtId="167" formatCode="&quot;$&quot;#,##0.0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6" fontId="2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166" fontId="12" fillId="0" borderId="1" xfId="0" applyNumberFormat="1" applyFont="1" applyBorder="1"/>
    <xf numFmtId="0" fontId="7" fillId="0" borderId="0" xfId="0" applyFont="1" applyAlignment="1">
      <alignment horizontal="left" vertical="center" indent="5"/>
    </xf>
    <xf numFmtId="165" fontId="12" fillId="0" borderId="7" xfId="0" applyNumberFormat="1" applyFont="1" applyBorder="1"/>
    <xf numFmtId="164" fontId="5" fillId="0" borderId="7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6" fontId="4" fillId="0" borderId="11" xfId="0" applyNumberFormat="1" applyFont="1" applyBorder="1"/>
    <xf numFmtId="6" fontId="4" fillId="0" borderId="12" xfId="0" applyNumberFormat="1" applyFont="1" applyBorder="1"/>
    <xf numFmtId="0" fontId="15" fillId="0" borderId="0" xfId="0" applyFont="1" applyFill="1" applyBorder="1" applyAlignment="1">
      <alignment wrapText="1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indent="5"/>
      <protection locked="0"/>
    </xf>
    <xf numFmtId="0" fontId="9" fillId="0" borderId="0" xfId="0" applyFont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9" fillId="3" borderId="6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9" fillId="3" borderId="7" xfId="0" applyFont="1" applyFill="1" applyBorder="1" applyProtection="1">
      <protection locked="0"/>
    </xf>
    <xf numFmtId="0" fontId="15" fillId="3" borderId="6" xfId="0" applyFont="1" applyFill="1" applyBorder="1" applyAlignment="1" applyProtection="1">
      <alignment wrapText="1"/>
      <protection locked="0"/>
    </xf>
    <xf numFmtId="3" fontId="15" fillId="3" borderId="1" xfId="0" applyNumberFormat="1" applyFont="1" applyFill="1" applyBorder="1" applyAlignment="1" applyProtection="1">
      <alignment wrapText="1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164" fontId="15" fillId="3" borderId="1" xfId="0" applyNumberFormat="1" applyFont="1" applyFill="1" applyBorder="1" applyAlignment="1" applyProtection="1">
      <alignment wrapText="1"/>
      <protection locked="0"/>
    </xf>
    <xf numFmtId="164" fontId="15" fillId="3" borderId="7" xfId="0" applyNumberFormat="1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6" fillId="3" borderId="11" xfId="0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164" fontId="14" fillId="3" borderId="12" xfId="0" applyNumberFormat="1" applyFont="1" applyFill="1" applyBorder="1" applyProtection="1"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7" xfId="0" applyFont="1" applyBorder="1" applyProtection="1">
      <protection locked="0"/>
    </xf>
    <xf numFmtId="0" fontId="15" fillId="0" borderId="6" xfId="0" applyFont="1" applyBorder="1" applyAlignment="1" applyProtection="1">
      <alignment wrapText="1"/>
      <protection locked="0"/>
    </xf>
    <xf numFmtId="3" fontId="15" fillId="0" borderId="1" xfId="0" applyNumberFormat="1" applyFont="1" applyBorder="1" applyAlignment="1" applyProtection="1">
      <alignment wrapText="1"/>
      <protection locked="0"/>
    </xf>
    <xf numFmtId="3" fontId="15" fillId="0" borderId="1" xfId="0" applyNumberFormat="1" applyFont="1" applyBorder="1" applyAlignment="1" applyProtection="1">
      <alignment horizontal="right" wrapText="1"/>
      <protection locked="0"/>
    </xf>
    <xf numFmtId="164" fontId="15" fillId="0" borderId="1" xfId="0" applyNumberFormat="1" applyFont="1" applyBorder="1" applyAlignment="1" applyProtection="1">
      <alignment wrapText="1"/>
      <protection locked="0"/>
    </xf>
    <xf numFmtId="164" fontId="15" fillId="0" borderId="7" xfId="0" applyNumberFormat="1" applyFont="1" applyBorder="1" applyProtection="1">
      <protection locked="0"/>
    </xf>
    <xf numFmtId="0" fontId="1" fillId="5" borderId="1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0" borderId="1" xfId="0" applyFont="1" applyBorder="1" applyAlignment="1" applyProtection="1">
      <alignment wrapText="1"/>
    </xf>
    <xf numFmtId="0" fontId="5" fillId="5" borderId="11" xfId="0" applyFont="1" applyFill="1" applyBorder="1" applyAlignment="1" applyProtection="1">
      <alignment wrapText="1"/>
    </xf>
    <xf numFmtId="164" fontId="14" fillId="3" borderId="9" xfId="0" applyNumberFormat="1" applyFont="1" applyFill="1" applyBorder="1" applyProtection="1"/>
    <xf numFmtId="164" fontId="9" fillId="0" borderId="0" xfId="0" applyNumberFormat="1" applyFont="1" applyFill="1" applyAlignment="1" applyProtection="1">
      <alignment horizontal="left" wrapText="1"/>
    </xf>
    <xf numFmtId="164" fontId="14" fillId="2" borderId="12" xfId="0" applyNumberFormat="1" applyFont="1" applyFill="1" applyBorder="1" applyProtection="1"/>
    <xf numFmtId="0" fontId="12" fillId="0" borderId="0" xfId="0" applyFont="1" applyAlignment="1" applyProtection="1">
      <alignment wrapText="1"/>
    </xf>
    <xf numFmtId="0" fontId="13" fillId="5" borderId="0" xfId="0" applyFont="1" applyFill="1" applyAlignment="1" applyProtection="1">
      <alignment wrapText="1"/>
    </xf>
    <xf numFmtId="164" fontId="13" fillId="5" borderId="0" xfId="0" applyNumberFormat="1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5" borderId="0" xfId="0" applyFont="1" applyFill="1" applyAlignment="1" applyProtection="1">
      <alignment wrapText="1"/>
    </xf>
    <xf numFmtId="164" fontId="5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horizontal="left" vertical="center" indent="5"/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1" xfId="0" applyFont="1" applyBorder="1" applyProtection="1">
      <protection locked="0"/>
    </xf>
    <xf numFmtId="164" fontId="14" fillId="0" borderId="1" xfId="0" applyNumberFormat="1" applyFont="1" applyBorder="1" applyAlignment="1" applyProtection="1">
      <alignment wrapText="1"/>
      <protection locked="0"/>
    </xf>
    <xf numFmtId="0" fontId="4" fillId="6" borderId="0" xfId="0" applyFont="1" applyFill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64" fontId="15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164" fontId="6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6" fillId="2" borderId="1" xfId="0" applyNumberFormat="1" applyFont="1" applyFill="1" applyBorder="1" applyProtection="1"/>
    <xf numFmtId="164" fontId="6" fillId="5" borderId="1" xfId="0" applyNumberFormat="1" applyFont="1" applyFill="1" applyBorder="1" applyProtection="1"/>
    <xf numFmtId="164" fontId="14" fillId="2" borderId="0" xfId="0" applyNumberFormat="1" applyFont="1" applyFill="1" applyProtection="1"/>
    <xf numFmtId="0" fontId="2" fillId="0" borderId="16" xfId="0" applyFont="1" applyFill="1" applyBorder="1" applyAlignment="1">
      <alignment vertical="center"/>
    </xf>
    <xf numFmtId="167" fontId="7" fillId="0" borderId="0" xfId="0" applyNumberFormat="1" applyFont="1" applyProtection="1">
      <protection locked="0"/>
    </xf>
    <xf numFmtId="0" fontId="7" fillId="0" borderId="0" xfId="0" applyFont="1" applyFill="1" applyAlignment="1">
      <alignment wrapText="1"/>
    </xf>
    <xf numFmtId="0" fontId="18" fillId="0" borderId="14" xfId="0" applyFont="1" applyBorder="1"/>
    <xf numFmtId="0" fontId="18" fillId="0" borderId="15" xfId="0" applyFont="1" applyBorder="1"/>
    <xf numFmtId="0" fontId="18" fillId="0" borderId="14" xfId="0" applyFont="1" applyBorder="1" applyAlignment="1">
      <alignment wrapText="1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1" fillId="5" borderId="0" xfId="0" applyFont="1" applyFill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  <protection locked="0"/>
    </xf>
    <xf numFmtId="0" fontId="6" fillId="5" borderId="0" xfId="0" applyFont="1" applyFill="1" applyAlignment="1" applyProtection="1">
      <alignment horizontal="center" wrapText="1"/>
      <protection locked="0"/>
    </xf>
    <xf numFmtId="0" fontId="7" fillId="5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7" fillId="5" borderId="11" xfId="0" applyFont="1" applyFill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</xf>
    <xf numFmtId="0" fontId="11" fillId="4" borderId="14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17" fillId="5" borderId="2" xfId="0" applyFont="1" applyFill="1" applyBorder="1" applyAlignment="1" applyProtection="1">
      <alignment horizontal="center" wrapText="1"/>
    </xf>
    <xf numFmtId="0" fontId="7" fillId="3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5"/>
  <sheetViews>
    <sheetView topLeftCell="A13" workbookViewId="0">
      <selection activeCell="A14" sqref="A14"/>
    </sheetView>
  </sheetViews>
  <sheetFormatPr defaultColWidth="9.140625" defaultRowHeight="39" customHeight="1" x14ac:dyDescent="0.2"/>
  <cols>
    <col min="1" max="4" width="30.7109375" style="22" customWidth="1"/>
    <col min="5" max="5" width="30.7109375" style="20" customWidth="1"/>
    <col min="6" max="6" width="27.140625" style="20" customWidth="1"/>
    <col min="7" max="16384" width="9.140625" style="20"/>
  </cols>
  <sheetData>
    <row r="1" spans="1:18" ht="39" customHeight="1" x14ac:dyDescent="0.3">
      <c r="A1" s="113" t="s">
        <v>87</v>
      </c>
      <c r="B1" s="113"/>
      <c r="C1" s="113"/>
      <c r="D1" s="113"/>
      <c r="E1" s="113"/>
    </row>
    <row r="2" spans="1:18" ht="54.75" customHeight="1" x14ac:dyDescent="0.2">
      <c r="A2" s="115" t="s">
        <v>26</v>
      </c>
      <c r="B2" s="115"/>
      <c r="C2" s="115"/>
      <c r="D2" s="115"/>
      <c r="E2" s="115"/>
    </row>
    <row r="3" spans="1:18" ht="24.75" customHeight="1" x14ac:dyDescent="0.2">
      <c r="A3" s="79" t="s">
        <v>27</v>
      </c>
    </row>
    <row r="4" spans="1:18" ht="24.75" customHeight="1" x14ac:dyDescent="0.2">
      <c r="A4" s="79" t="s">
        <v>28</v>
      </c>
    </row>
    <row r="5" spans="1:18" ht="24.75" customHeight="1" x14ac:dyDescent="0.2">
      <c r="A5" s="79" t="s">
        <v>29</v>
      </c>
    </row>
    <row r="6" spans="1:18" ht="24.75" customHeight="1" x14ac:dyDescent="0.2">
      <c r="A6" s="79" t="s">
        <v>89</v>
      </c>
    </row>
    <row r="7" spans="1:18" ht="24.75" customHeight="1" x14ac:dyDescent="0.2">
      <c r="A7" s="32" t="s">
        <v>83</v>
      </c>
      <c r="C7" s="34"/>
      <c r="D7" s="26"/>
      <c r="E7" s="26"/>
      <c r="F7" s="2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24.75" customHeight="1" x14ac:dyDescent="0.2">
      <c r="A8" s="32" t="s">
        <v>84</v>
      </c>
    </row>
    <row r="9" spans="1:18" ht="39" customHeight="1" x14ac:dyDescent="0.25">
      <c r="A9" s="24" t="s">
        <v>30</v>
      </c>
      <c r="B9" s="25"/>
      <c r="C9" s="24" t="s">
        <v>31</v>
      </c>
      <c r="D9" s="25"/>
    </row>
    <row r="10" spans="1:18" ht="39" customHeight="1" x14ac:dyDescent="0.25">
      <c r="A10" s="24" t="s">
        <v>33</v>
      </c>
      <c r="B10" s="25" t="s">
        <v>75</v>
      </c>
      <c r="C10" s="24" t="s">
        <v>32</v>
      </c>
      <c r="D10" s="25" t="s">
        <v>7</v>
      </c>
    </row>
    <row r="11" spans="1:18" ht="39" customHeight="1" x14ac:dyDescent="0.2">
      <c r="A11" s="26"/>
      <c r="B11" s="27" t="str">
        <f>$B$10</f>
        <v>A</v>
      </c>
      <c r="C11" s="27" t="str">
        <f>$D$10</f>
        <v>LE</v>
      </c>
    </row>
    <row r="12" spans="1:18" ht="39" customHeight="1" x14ac:dyDescent="0.2">
      <c r="A12" s="114" t="s">
        <v>88</v>
      </c>
      <c r="B12" s="114"/>
      <c r="C12" s="114"/>
      <c r="D12" s="114"/>
      <c r="E12" s="114"/>
      <c r="F12" s="101"/>
    </row>
    <row r="13" spans="1:18" ht="39" customHeight="1" x14ac:dyDescent="0.25">
      <c r="A13" s="109" t="str">
        <f>IF(C$11="LE","You Are Eligible for a Reopening/Restructuring Grant Only, Please Fill Out This Budget Document",IF(B$11="A","You are Eligible for Both Grants",IF(B$11="B","You are Eligible for Both Grants",IF(B$11="C","You Are Eligible for a Reopening/Restructuring Grant Only, Please Fill Out This Budget Document",IF(B$11="D","You May be eligible for a Reopening/Restructuring  Grant if funds are available, please fill out this budget document",IF(B$11="group V","You are Not eligible to apply"))))))</f>
        <v>You Are Eligible for a Reopening/Restructuring Grant Only, Please Fill Out This Budget Document</v>
      </c>
      <c r="B13" s="109"/>
      <c r="C13" s="109"/>
      <c r="D13" s="109"/>
    </row>
    <row r="14" spans="1:18" s="29" customFormat="1" ht="39" customHeight="1" x14ac:dyDescent="0.25">
      <c r="A14" s="73"/>
      <c r="B14" s="74" t="s">
        <v>9</v>
      </c>
      <c r="C14" s="75">
        <f>IF(C$11="DCC",1600,IF(C$11="NYC DCC",1600,IF(C$11="SACC",1600,IF(C$11="FDC",1000,IF(C$11="GFDC",1250,IF(C$11="SDCC",1200,IF(C$11="LE",300,0)))))))</f>
        <v>300</v>
      </c>
      <c r="D14" s="73"/>
    </row>
    <row r="15" spans="1:18" s="32" customFormat="1" ht="39" customHeight="1" x14ac:dyDescent="0.25">
      <c r="A15" s="76"/>
      <c r="B15" s="77" t="s">
        <v>74</v>
      </c>
      <c r="C15" s="78">
        <f>IF(C$11="DCC",1076,IF(C$11="NYC DCC",1076,IF(C$11="SACC",1076,IF(C$11="FDC",672.5,IF(C$11="GFDC",840.625,IF(C$11="SDCC",807,IF(C$11="LE",300,0)))))))</f>
        <v>300</v>
      </c>
      <c r="D15" s="76"/>
    </row>
    <row r="16" spans="1:18" s="32" customFormat="1" ht="39" customHeight="1" x14ac:dyDescent="0.25">
      <c r="A16" s="81" t="s">
        <v>57</v>
      </c>
      <c r="B16" s="81"/>
      <c r="C16" s="80"/>
      <c r="D16" s="81"/>
      <c r="E16" s="82"/>
    </row>
    <row r="17" spans="1:6" s="32" customFormat="1" ht="39" customHeight="1" x14ac:dyDescent="0.2">
      <c r="A17" s="83" t="s">
        <v>10</v>
      </c>
      <c r="B17" s="84" t="s">
        <v>11</v>
      </c>
      <c r="C17" s="85" t="s">
        <v>12</v>
      </c>
      <c r="D17" s="83" t="s">
        <v>13</v>
      </c>
      <c r="E17" s="84" t="s">
        <v>14</v>
      </c>
      <c r="F17" s="86"/>
    </row>
    <row r="18" spans="1:6" s="32" customFormat="1" ht="39" customHeight="1" x14ac:dyDescent="0.2">
      <c r="A18" s="87" t="s">
        <v>58</v>
      </c>
      <c r="B18" s="62" t="s">
        <v>15</v>
      </c>
      <c r="C18" s="63">
        <v>6</v>
      </c>
      <c r="D18" s="64">
        <v>150</v>
      </c>
      <c r="E18" s="88">
        <f>C18*D18</f>
        <v>900</v>
      </c>
      <c r="F18" s="34"/>
    </row>
    <row r="19" spans="1:6" s="32" customFormat="1" ht="39" customHeight="1" x14ac:dyDescent="0.2">
      <c r="A19" s="87" t="s">
        <v>16</v>
      </c>
      <c r="B19" s="62" t="s">
        <v>17</v>
      </c>
      <c r="C19" s="63">
        <v>50</v>
      </c>
      <c r="D19" s="64">
        <v>2</v>
      </c>
      <c r="E19" s="88">
        <f>C19*D19</f>
        <v>100</v>
      </c>
    </row>
    <row r="20" spans="1:6" s="32" customFormat="1" ht="39" customHeight="1" x14ac:dyDescent="0.2">
      <c r="A20" s="87" t="s">
        <v>18</v>
      </c>
      <c r="B20" s="62" t="s">
        <v>19</v>
      </c>
      <c r="C20" s="63" t="s">
        <v>20</v>
      </c>
      <c r="D20" s="64">
        <v>1000</v>
      </c>
      <c r="E20" s="88">
        <v>300</v>
      </c>
    </row>
    <row r="21" spans="1:6" s="32" customFormat="1" ht="39" customHeight="1" x14ac:dyDescent="0.2">
      <c r="A21" s="87" t="s">
        <v>21</v>
      </c>
      <c r="B21" s="62" t="s">
        <v>22</v>
      </c>
      <c r="C21" s="63" t="s">
        <v>23</v>
      </c>
      <c r="D21" s="64">
        <v>30</v>
      </c>
      <c r="E21" s="88">
        <v>300</v>
      </c>
    </row>
    <row r="22" spans="1:6" ht="39" customHeight="1" x14ac:dyDescent="0.25">
      <c r="A22" s="89"/>
      <c r="B22" s="110" t="str">
        <f>IF(E22&gt;C14,"Budget exceeds projected minimum award, any amount over projected minimum award may not be reimbursed by OCFS"," ")</f>
        <v>Budget exceeds projected minimum award, any amount over projected minimum award may not be reimbursed by OCFS</v>
      </c>
      <c r="C22" s="110"/>
      <c r="D22" s="110"/>
      <c r="E22" s="99">
        <f>SUM(E$18:E$21)</f>
        <v>1600</v>
      </c>
    </row>
    <row r="23" spans="1:6" ht="39" customHeight="1" x14ac:dyDescent="0.35">
      <c r="B23" s="90"/>
      <c r="C23" s="90"/>
      <c r="D23" s="90"/>
      <c r="E23" s="91"/>
    </row>
    <row r="24" spans="1:6" ht="39" customHeight="1" x14ac:dyDescent="0.3">
      <c r="A24" s="112" t="s">
        <v>86</v>
      </c>
      <c r="B24" s="112"/>
      <c r="C24" s="112"/>
      <c r="D24" s="112"/>
      <c r="E24" s="112"/>
    </row>
    <row r="25" spans="1:6" ht="39" customHeight="1" x14ac:dyDescent="0.25">
      <c r="A25" s="92" t="s">
        <v>10</v>
      </c>
      <c r="B25" s="57" t="s">
        <v>11</v>
      </c>
      <c r="C25" s="31" t="s">
        <v>12</v>
      </c>
      <c r="D25" s="92" t="s">
        <v>13</v>
      </c>
      <c r="E25" s="93" t="s">
        <v>14</v>
      </c>
    </row>
    <row r="26" spans="1:6" ht="39" customHeight="1" x14ac:dyDescent="0.35">
      <c r="A26" s="94"/>
      <c r="B26" s="95"/>
      <c r="C26" s="95"/>
      <c r="D26" s="95"/>
      <c r="E26" s="98">
        <f>C26*D26</f>
        <v>0</v>
      </c>
    </row>
    <row r="27" spans="1:6" ht="39" customHeight="1" x14ac:dyDescent="0.35">
      <c r="A27" s="94"/>
      <c r="B27" s="95"/>
      <c r="C27" s="95"/>
      <c r="D27" s="95"/>
      <c r="E27" s="98">
        <f t="shared" ref="E27:E34" si="0">C27*D27</f>
        <v>0</v>
      </c>
    </row>
    <row r="28" spans="1:6" ht="39" customHeight="1" x14ac:dyDescent="0.35">
      <c r="A28" s="94"/>
      <c r="B28" s="95"/>
      <c r="C28" s="95"/>
      <c r="D28" s="95"/>
      <c r="E28" s="98">
        <f t="shared" si="0"/>
        <v>0</v>
      </c>
    </row>
    <row r="29" spans="1:6" ht="39" customHeight="1" x14ac:dyDescent="0.35">
      <c r="A29" s="94"/>
      <c r="B29" s="95"/>
      <c r="C29" s="95"/>
      <c r="D29" s="95"/>
      <c r="E29" s="98">
        <f t="shared" si="0"/>
        <v>0</v>
      </c>
    </row>
    <row r="30" spans="1:6" ht="39" customHeight="1" x14ac:dyDescent="0.35">
      <c r="A30" s="94"/>
      <c r="B30" s="95"/>
      <c r="C30" s="95"/>
      <c r="D30" s="95"/>
      <c r="E30" s="98">
        <f t="shared" si="0"/>
        <v>0</v>
      </c>
    </row>
    <row r="31" spans="1:6" ht="39" customHeight="1" x14ac:dyDescent="0.35">
      <c r="A31" s="94"/>
      <c r="B31" s="95"/>
      <c r="C31" s="95"/>
      <c r="D31" s="95"/>
      <c r="E31" s="98">
        <f t="shared" si="0"/>
        <v>0</v>
      </c>
    </row>
    <row r="32" spans="1:6" ht="39" customHeight="1" x14ac:dyDescent="0.35">
      <c r="A32" s="94"/>
      <c r="B32" s="95"/>
      <c r="C32" s="95"/>
      <c r="D32" s="95"/>
      <c r="E32" s="98">
        <f t="shared" si="0"/>
        <v>0</v>
      </c>
    </row>
    <row r="33" spans="1:5" ht="39" customHeight="1" x14ac:dyDescent="0.35">
      <c r="A33" s="94"/>
      <c r="B33" s="95"/>
      <c r="C33" s="95"/>
      <c r="D33" s="95"/>
      <c r="E33" s="98">
        <f t="shared" si="0"/>
        <v>0</v>
      </c>
    </row>
    <row r="34" spans="1:5" ht="39" customHeight="1" x14ac:dyDescent="0.35">
      <c r="A34" s="94" t="s">
        <v>25</v>
      </c>
      <c r="D34" s="95"/>
      <c r="E34" s="98">
        <f t="shared" si="0"/>
        <v>0</v>
      </c>
    </row>
    <row r="35" spans="1:5" ht="53.25" customHeight="1" x14ac:dyDescent="0.3">
      <c r="A35" s="96" t="s">
        <v>24</v>
      </c>
      <c r="B35" s="111" t="str">
        <f>IF(E35&gt;C15,"Budget exceeds projected minimum award, any amount over projected minimum award may not be reimbursed by OCFS"," ")</f>
        <v xml:space="preserve"> </v>
      </c>
      <c r="C35" s="111"/>
      <c r="D35" s="111"/>
      <c r="E35" s="97">
        <f>SUM(E26:E34)</f>
        <v>0</v>
      </c>
    </row>
  </sheetData>
  <sheetProtection algorithmName="SHA-512" hashValue="ra3S7hw88/8yr58G/oUaK7DP+d9XhmDJGHbsuXtJaxhCL9Vq3IVLEQ3Ld2pz4k+rVQ6fx0JqYibZQnrjdrQlhA==" saltValue="l7Us4zr1kZzpe3x2vxC3hw==" spinCount="100000" sheet="1" objects="1" scenarios="1"/>
  <mergeCells count="7">
    <mergeCell ref="A13:D13"/>
    <mergeCell ref="B22:D22"/>
    <mergeCell ref="B35:D35"/>
    <mergeCell ref="A24:E24"/>
    <mergeCell ref="A1:E1"/>
    <mergeCell ref="A12:E12"/>
    <mergeCell ref="A2:E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Sheet2!$F$3:$F$7</xm:f>
          </x14:formula1>
          <xm:sqref>B10</xm:sqref>
        </x14:dataValidation>
        <x14:dataValidation type="list" allowBlank="1" showInputMessage="1" showErrorMessage="1">
          <x14:formula1>
            <xm:f>Sheet2!$I$3:$I$7</xm:f>
          </x14:formula1>
          <xm:sqref>A26</xm:sqref>
        </x14:dataValidation>
        <x14:dataValidation type="list" allowBlank="1" showInputMessage="1" showErrorMessage="1">
          <x14:formula1>
            <xm:f>Sheet2!$B$3:$B$9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0"/>
  <sheetViews>
    <sheetView tabSelected="1" workbookViewId="0">
      <selection activeCell="E2" sqref="E2"/>
    </sheetView>
  </sheetViews>
  <sheetFormatPr defaultColWidth="9.140625" defaultRowHeight="39" customHeight="1" outlineLevelRow="1" x14ac:dyDescent="0.25"/>
  <cols>
    <col min="1" max="5" width="32.85546875" style="67" customWidth="1"/>
    <col min="6" max="16384" width="9.140625" style="67"/>
  </cols>
  <sheetData>
    <row r="1" spans="1:5" s="20" customFormat="1" ht="39" customHeight="1" x14ac:dyDescent="0.3">
      <c r="A1" s="113" t="s">
        <v>85</v>
      </c>
      <c r="B1" s="113"/>
      <c r="C1" s="113"/>
      <c r="D1" s="113"/>
      <c r="E1" s="113"/>
    </row>
    <row r="2" spans="1:5" s="20" customFormat="1" ht="39" customHeight="1" x14ac:dyDescent="0.2">
      <c r="A2" s="21" t="s">
        <v>50</v>
      </c>
      <c r="B2" s="22"/>
      <c r="C2" s="22"/>
      <c r="D2" s="22"/>
    </row>
    <row r="3" spans="1:5" s="20" customFormat="1" ht="22.5" customHeight="1" x14ac:dyDescent="0.2">
      <c r="A3" s="23" t="s">
        <v>51</v>
      </c>
      <c r="B3" s="22"/>
      <c r="C3" s="22"/>
      <c r="D3" s="22"/>
    </row>
    <row r="4" spans="1:5" s="20" customFormat="1" ht="22.5" customHeight="1" x14ac:dyDescent="0.2">
      <c r="A4" s="23" t="s">
        <v>52</v>
      </c>
      <c r="B4" s="22"/>
      <c r="C4" s="22"/>
      <c r="D4" s="22"/>
    </row>
    <row r="5" spans="1:5" s="20" customFormat="1" ht="22.5" customHeight="1" x14ac:dyDescent="0.2">
      <c r="A5" s="23" t="s">
        <v>53</v>
      </c>
      <c r="B5" s="22"/>
      <c r="C5" s="22"/>
      <c r="D5" s="22"/>
    </row>
    <row r="6" spans="1:5" s="20" customFormat="1" ht="22.5" customHeight="1" x14ac:dyDescent="0.2">
      <c r="A6" s="23" t="s">
        <v>90</v>
      </c>
      <c r="B6" s="22"/>
      <c r="C6" s="22"/>
      <c r="D6" s="22"/>
    </row>
    <row r="7" spans="1:5" s="20" customFormat="1" ht="22.5" customHeight="1" x14ac:dyDescent="0.2">
      <c r="A7" s="20" t="s">
        <v>55</v>
      </c>
      <c r="B7" s="22"/>
      <c r="C7" s="22"/>
      <c r="D7" s="22"/>
    </row>
    <row r="8" spans="1:5" s="20" customFormat="1" ht="22.5" customHeight="1" x14ac:dyDescent="0.2">
      <c r="A8" s="20" t="s">
        <v>56</v>
      </c>
      <c r="B8" s="22"/>
      <c r="C8" s="22"/>
      <c r="D8" s="22"/>
    </row>
    <row r="9" spans="1:5" s="20" customFormat="1" ht="22.5" customHeight="1" x14ac:dyDescent="0.2">
      <c r="A9" s="20" t="s">
        <v>79</v>
      </c>
      <c r="B9" s="22"/>
      <c r="C9" s="22"/>
      <c r="D9" s="22"/>
    </row>
    <row r="10" spans="1:5" s="20" customFormat="1" ht="39" customHeight="1" x14ac:dyDescent="0.25">
      <c r="A10" s="24" t="s">
        <v>30</v>
      </c>
      <c r="B10" s="25"/>
      <c r="C10" s="24" t="s">
        <v>31</v>
      </c>
      <c r="D10" s="25"/>
    </row>
    <row r="11" spans="1:5" s="20" customFormat="1" ht="39" customHeight="1" x14ac:dyDescent="0.25">
      <c r="A11" s="24" t="s">
        <v>33</v>
      </c>
      <c r="B11" s="25" t="s">
        <v>75</v>
      </c>
      <c r="C11" s="24" t="s">
        <v>32</v>
      </c>
      <c r="D11" s="25" t="s">
        <v>5</v>
      </c>
    </row>
    <row r="12" spans="1:5" s="20" customFormat="1" ht="39" customHeight="1" x14ac:dyDescent="0.2">
      <c r="A12" s="26"/>
      <c r="B12" s="27" t="str">
        <f>$B$11</f>
        <v>A</v>
      </c>
      <c r="C12" s="8" t="str">
        <f>$D$11</f>
        <v>SACC</v>
      </c>
      <c r="D12" s="102"/>
      <c r="E12" s="6"/>
    </row>
    <row r="13" spans="1:5" s="20" customFormat="1" ht="39" customHeight="1" thickBot="1" x14ac:dyDescent="0.25">
      <c r="A13" s="22"/>
      <c r="B13" s="22"/>
      <c r="C13" s="7"/>
      <c r="D13" s="7"/>
      <c r="E13" s="6"/>
    </row>
    <row r="14" spans="1:5" s="20" customFormat="1" ht="39" customHeight="1" x14ac:dyDescent="0.25">
      <c r="A14" s="119" t="str">
        <f>IF(B$12="A","You are Eligible for Both Grants",IF(B$12="B","You are Eligible for Both Grants",IF(B$12="C","STOP: You are not eligible for Temporary Operating Grants, Restructure Only",IF(B$12="D","STOP: You are not eligible for Temporary Operating Grants, Restructure Only",IF(B$12="group V","STOP: You are Not eligible to apply")))))</f>
        <v>You are Eligible for Both Grants</v>
      </c>
      <c r="B14" s="120"/>
      <c r="C14" s="105" t="s">
        <v>34</v>
      </c>
      <c r="D14" s="103" t="s">
        <v>35</v>
      </c>
      <c r="E14" s="104" t="s">
        <v>36</v>
      </c>
    </row>
    <row r="15" spans="1:5" s="29" customFormat="1" ht="39" customHeight="1" x14ac:dyDescent="0.25">
      <c r="A15" s="28"/>
      <c r="B15" s="68" t="s">
        <v>9</v>
      </c>
      <c r="C15" s="11">
        <f>IF(C$12="DCC",6000,IF(C$12="NYC DCC",6000,IF(C$12="SACC",5000,IF(C$12="FDC",3000,IF(C$12="GFDC",6000,IF(C$12="SDCC",5000,IF(C$12="LE",0,0)))))))</f>
        <v>5000</v>
      </c>
      <c r="D15" s="12">
        <f>(C15*2)*0.3</f>
        <v>3000</v>
      </c>
      <c r="E15" s="14">
        <f>(C$15*2)*0.15</f>
        <v>1500</v>
      </c>
    </row>
    <row r="16" spans="1:5" s="32" customFormat="1" ht="39" customHeight="1" x14ac:dyDescent="0.25">
      <c r="A16" s="30" t="s">
        <v>82</v>
      </c>
      <c r="B16" s="108"/>
      <c r="C16" s="10">
        <f>C15*$B$16</f>
        <v>0</v>
      </c>
      <c r="D16" s="10">
        <f t="shared" ref="D16:E16" si="0">D15*$B$16</f>
        <v>0</v>
      </c>
      <c r="E16" s="15">
        <f t="shared" si="0"/>
        <v>0</v>
      </c>
    </row>
    <row r="17" spans="1:5" s="32" customFormat="1" ht="39" customHeight="1" thickBot="1" x14ac:dyDescent="0.3">
      <c r="A17" s="33"/>
      <c r="B17" s="69" t="s">
        <v>73</v>
      </c>
      <c r="C17" s="16">
        <f>0.5*C15</f>
        <v>2500</v>
      </c>
      <c r="D17" s="17">
        <v>0</v>
      </c>
      <c r="E17" s="18">
        <v>0</v>
      </c>
    </row>
    <row r="18" spans="1:5" s="32" customFormat="1" ht="39" customHeight="1" x14ac:dyDescent="0.2">
      <c r="A18" s="121" t="s">
        <v>68</v>
      </c>
      <c r="B18" s="121"/>
      <c r="C18" s="121"/>
      <c r="D18" s="121"/>
      <c r="E18" s="121"/>
    </row>
    <row r="19" spans="1:5" s="32" customFormat="1" ht="39" customHeight="1" x14ac:dyDescent="0.2">
      <c r="A19" s="121" t="s">
        <v>71</v>
      </c>
      <c r="B19" s="121"/>
      <c r="C19" s="121"/>
      <c r="D19" s="121"/>
      <c r="E19" s="34"/>
    </row>
    <row r="20" spans="1:5" s="32" customFormat="1" ht="39" customHeight="1" x14ac:dyDescent="0.2">
      <c r="A20" s="121" t="s">
        <v>69</v>
      </c>
      <c r="B20" s="121"/>
      <c r="C20" s="121"/>
      <c r="D20" s="121"/>
      <c r="E20" s="121"/>
    </row>
    <row r="21" spans="1:5" s="35" customFormat="1" ht="39" customHeight="1" x14ac:dyDescent="0.2">
      <c r="A21" s="122" t="s">
        <v>70</v>
      </c>
      <c r="B21" s="122"/>
      <c r="C21" s="122"/>
      <c r="D21" s="122"/>
      <c r="E21" s="122"/>
    </row>
    <row r="22" spans="1:5" s="35" customFormat="1" ht="39" customHeight="1" thickBot="1" x14ac:dyDescent="0.3">
      <c r="A22" s="36"/>
      <c r="B22" s="36" t="s">
        <v>72</v>
      </c>
      <c r="C22" s="71">
        <f>E46+E62+E78+E94+E110</f>
        <v>0</v>
      </c>
      <c r="D22" s="36" t="s">
        <v>81</v>
      </c>
      <c r="E22" s="36"/>
    </row>
    <row r="23" spans="1:5" s="32" customFormat="1" ht="39" customHeight="1" x14ac:dyDescent="0.2">
      <c r="A23" s="123" t="s">
        <v>37</v>
      </c>
      <c r="B23" s="124"/>
      <c r="C23" s="124"/>
      <c r="D23" s="37" t="s">
        <v>44</v>
      </c>
      <c r="E23" s="38"/>
    </row>
    <row r="24" spans="1:5" s="20" customFormat="1" ht="39" customHeight="1" x14ac:dyDescent="0.25">
      <c r="A24" s="39" t="s">
        <v>10</v>
      </c>
      <c r="B24" s="40" t="s">
        <v>11</v>
      </c>
      <c r="C24" s="41" t="s">
        <v>12</v>
      </c>
      <c r="D24" s="42" t="s">
        <v>13</v>
      </c>
      <c r="E24" s="43" t="s">
        <v>14</v>
      </c>
    </row>
    <row r="25" spans="1:5" s="32" customFormat="1" ht="39" customHeight="1" x14ac:dyDescent="0.2">
      <c r="A25" s="44" t="s">
        <v>38</v>
      </c>
      <c r="B25" s="45" t="s">
        <v>39</v>
      </c>
      <c r="C25" s="46">
        <v>1</v>
      </c>
      <c r="D25" s="47">
        <v>4000</v>
      </c>
      <c r="E25" s="48">
        <f>C25*D25</f>
        <v>4000</v>
      </c>
    </row>
    <row r="26" spans="1:5" s="32" customFormat="1" ht="39" customHeight="1" x14ac:dyDescent="0.2">
      <c r="A26" s="44" t="s">
        <v>40</v>
      </c>
      <c r="B26" s="45" t="s">
        <v>41</v>
      </c>
      <c r="C26" s="46">
        <v>1</v>
      </c>
      <c r="D26" s="47">
        <v>200</v>
      </c>
      <c r="E26" s="48">
        <f>C26*D26</f>
        <v>200</v>
      </c>
    </row>
    <row r="27" spans="1:5" s="32" customFormat="1" ht="39" customHeight="1" x14ac:dyDescent="0.2">
      <c r="A27" s="44" t="s">
        <v>42</v>
      </c>
      <c r="B27" s="45" t="s">
        <v>43</v>
      </c>
      <c r="C27" s="46">
        <v>8</v>
      </c>
      <c r="D27" s="47">
        <v>100</v>
      </c>
      <c r="E27" s="48">
        <v>800</v>
      </c>
    </row>
    <row r="28" spans="1:5" s="32" customFormat="1" ht="39" customHeight="1" x14ac:dyDescent="0.2">
      <c r="A28" s="44"/>
      <c r="B28" s="45"/>
      <c r="C28" s="46"/>
      <c r="D28" s="47"/>
      <c r="E28" s="48"/>
    </row>
    <row r="29" spans="1:5" s="20" customFormat="1" ht="39" customHeight="1" x14ac:dyDescent="0.25">
      <c r="A29" s="49" t="s">
        <v>61</v>
      </c>
      <c r="B29" s="125" t="str">
        <f>IF(E29&gt;C$17,"Budget exceeds projected minimum award, any amount over projected minimum award may not be reimbursed by OCFS"," ")</f>
        <v>Budget exceeds projected minimum award, any amount over projected minimum award may not be reimbursed by OCFS</v>
      </c>
      <c r="C29" s="125"/>
      <c r="D29" s="125"/>
      <c r="E29" s="70">
        <f>SUM(E$25:E$28)</f>
        <v>5000</v>
      </c>
    </row>
    <row r="30" spans="1:5" s="20" customFormat="1" ht="39" customHeight="1" thickBot="1" x14ac:dyDescent="0.4">
      <c r="A30" s="50"/>
      <c r="B30" s="51"/>
      <c r="C30" s="52"/>
      <c r="D30" s="51"/>
      <c r="E30" s="53"/>
    </row>
    <row r="31" spans="1:5" s="20" customFormat="1" ht="39" customHeight="1" thickBot="1" x14ac:dyDescent="0.25">
      <c r="A31" s="126"/>
      <c r="B31" s="126"/>
      <c r="C31" s="126"/>
      <c r="D31" s="126"/>
      <c r="E31" s="126"/>
    </row>
    <row r="32" spans="1:5" s="20" customFormat="1" ht="39" customHeight="1" x14ac:dyDescent="0.25">
      <c r="A32" s="117" t="s">
        <v>45</v>
      </c>
      <c r="B32" s="118"/>
      <c r="C32" s="118"/>
      <c r="D32" s="54" t="s">
        <v>44</v>
      </c>
      <c r="E32" s="55"/>
    </row>
    <row r="33" spans="1:7" s="20" customFormat="1" ht="39" customHeight="1" x14ac:dyDescent="0.25">
      <c r="A33" s="56" t="s">
        <v>10</v>
      </c>
      <c r="B33" s="57" t="s">
        <v>11</v>
      </c>
      <c r="C33" s="58" t="s">
        <v>12</v>
      </c>
      <c r="D33" s="59" t="s">
        <v>13</v>
      </c>
      <c r="E33" s="60" t="s">
        <v>14</v>
      </c>
    </row>
    <row r="34" spans="1:7" s="20" customFormat="1" ht="39" customHeight="1" x14ac:dyDescent="0.2">
      <c r="A34" s="61"/>
      <c r="B34" s="62"/>
      <c r="C34" s="63"/>
      <c r="D34" s="64"/>
      <c r="E34" s="65"/>
    </row>
    <row r="35" spans="1:7" s="20" customFormat="1" ht="39" customHeight="1" x14ac:dyDescent="0.2">
      <c r="A35" s="61"/>
      <c r="B35" s="62"/>
      <c r="C35" s="63"/>
      <c r="D35" s="64"/>
      <c r="E35" s="65"/>
    </row>
    <row r="36" spans="1:7" s="20" customFormat="1" ht="39" customHeight="1" x14ac:dyDescent="0.2">
      <c r="A36" s="61"/>
      <c r="B36" s="62"/>
      <c r="C36" s="63"/>
      <c r="D36" s="64"/>
      <c r="E36" s="65"/>
      <c r="G36" s="106"/>
    </row>
    <row r="37" spans="1:7" s="20" customFormat="1" ht="39" customHeight="1" x14ac:dyDescent="0.2">
      <c r="A37" s="61"/>
      <c r="B37" s="62"/>
      <c r="C37" s="63"/>
      <c r="D37" s="64"/>
      <c r="E37" s="65"/>
    </row>
    <row r="38" spans="1:7" s="20" customFormat="1" ht="39" customHeight="1" x14ac:dyDescent="0.2">
      <c r="A38" s="61"/>
      <c r="B38" s="62"/>
      <c r="C38" s="63"/>
      <c r="D38" s="64"/>
      <c r="E38" s="65"/>
    </row>
    <row r="39" spans="1:7" s="20" customFormat="1" ht="39" customHeight="1" x14ac:dyDescent="0.2">
      <c r="A39" s="61"/>
      <c r="B39" s="62"/>
      <c r="C39" s="63"/>
      <c r="D39" s="64"/>
      <c r="E39" s="65"/>
    </row>
    <row r="40" spans="1:7" s="20" customFormat="1" ht="39" customHeight="1" x14ac:dyDescent="0.2">
      <c r="A40" s="61"/>
      <c r="B40" s="62"/>
      <c r="C40" s="63"/>
      <c r="D40" s="64"/>
      <c r="E40" s="65"/>
      <c r="G40" s="106"/>
    </row>
    <row r="41" spans="1:7" s="20" customFormat="1" ht="39" customHeight="1" x14ac:dyDescent="0.2">
      <c r="A41" s="61"/>
      <c r="B41" s="62"/>
      <c r="C41" s="63"/>
      <c r="D41" s="64"/>
      <c r="E41" s="65"/>
    </row>
    <row r="42" spans="1:7" s="20" customFormat="1" ht="39" customHeight="1" x14ac:dyDescent="0.2">
      <c r="A42" s="61"/>
      <c r="B42" s="62"/>
      <c r="C42" s="63"/>
      <c r="D42" s="64"/>
      <c r="E42" s="65"/>
    </row>
    <row r="43" spans="1:7" s="20" customFormat="1" ht="39" customHeight="1" x14ac:dyDescent="0.2">
      <c r="A43" s="61"/>
      <c r="B43" s="62"/>
      <c r="C43" s="63"/>
      <c r="D43" s="64"/>
      <c r="E43" s="65"/>
    </row>
    <row r="44" spans="1:7" s="20" customFormat="1" ht="39" customHeight="1" x14ac:dyDescent="0.2">
      <c r="A44" s="61"/>
      <c r="B44" s="62"/>
      <c r="C44" s="63"/>
      <c r="D44" s="64"/>
      <c r="E44" s="65"/>
      <c r="G44" s="106"/>
    </row>
    <row r="45" spans="1:7" s="20" customFormat="1" ht="39" customHeight="1" x14ac:dyDescent="0.2">
      <c r="A45" s="61"/>
      <c r="B45" s="62"/>
      <c r="C45" s="63"/>
      <c r="D45" s="64"/>
      <c r="E45" s="65"/>
    </row>
    <row r="46" spans="1:7" ht="39" customHeight="1" thickBot="1" x14ac:dyDescent="0.3">
      <c r="A46" s="66" t="s">
        <v>80</v>
      </c>
      <c r="B46" s="116" t="str">
        <f>IF(E46&gt;C$17,"Budget exceeds projected minimum award, any amount over projected minimum award may not be reimbursed by OCFS"," ")</f>
        <v xml:space="preserve"> </v>
      </c>
      <c r="C46" s="116"/>
      <c r="D46" s="116"/>
      <c r="E46" s="72">
        <f>SUM(E$34:E$45)</f>
        <v>0</v>
      </c>
      <c r="F46" s="107"/>
    </row>
    <row r="47" spans="1:7" ht="39" customHeight="1" thickBot="1" x14ac:dyDescent="0.3"/>
    <row r="48" spans="1:7" ht="39" customHeight="1" x14ac:dyDescent="0.25">
      <c r="A48" s="117" t="s">
        <v>46</v>
      </c>
      <c r="B48" s="118"/>
      <c r="C48" s="118"/>
      <c r="D48" s="54" t="s">
        <v>44</v>
      </c>
      <c r="E48" s="55"/>
    </row>
    <row r="49" spans="1:5" ht="39" customHeight="1" x14ac:dyDescent="0.25">
      <c r="A49" s="56" t="s">
        <v>10</v>
      </c>
      <c r="B49" s="57" t="s">
        <v>11</v>
      </c>
      <c r="C49" s="58" t="s">
        <v>12</v>
      </c>
      <c r="D49" s="59" t="s">
        <v>13</v>
      </c>
      <c r="E49" s="60" t="s">
        <v>14</v>
      </c>
    </row>
    <row r="50" spans="1:5" ht="39" customHeight="1" x14ac:dyDescent="0.25">
      <c r="A50" s="61"/>
      <c r="B50" s="62"/>
      <c r="C50" s="63"/>
      <c r="D50" s="64"/>
      <c r="E50" s="65"/>
    </row>
    <row r="51" spans="1:5" ht="39" customHeight="1" x14ac:dyDescent="0.25">
      <c r="A51" s="61"/>
      <c r="B51" s="62"/>
      <c r="C51" s="63"/>
      <c r="D51" s="64"/>
      <c r="E51" s="65"/>
    </row>
    <row r="52" spans="1:5" ht="39" customHeight="1" x14ac:dyDescent="0.25">
      <c r="A52" s="61"/>
      <c r="B52" s="62"/>
      <c r="C52" s="63"/>
      <c r="D52" s="64"/>
      <c r="E52" s="65"/>
    </row>
    <row r="53" spans="1:5" ht="39" customHeight="1" x14ac:dyDescent="0.25">
      <c r="A53" s="61"/>
      <c r="B53" s="62"/>
      <c r="C53" s="63"/>
      <c r="D53" s="64"/>
      <c r="E53" s="65"/>
    </row>
    <row r="54" spans="1:5" ht="39" customHeight="1" x14ac:dyDescent="0.25">
      <c r="A54" s="61"/>
      <c r="B54" s="62"/>
      <c r="C54" s="63"/>
      <c r="D54" s="64"/>
      <c r="E54" s="65"/>
    </row>
    <row r="55" spans="1:5" ht="39" customHeight="1" x14ac:dyDescent="0.25">
      <c r="A55" s="61"/>
      <c r="B55" s="62"/>
      <c r="C55" s="63"/>
      <c r="D55" s="64"/>
      <c r="E55" s="65"/>
    </row>
    <row r="56" spans="1:5" ht="39" customHeight="1" x14ac:dyDescent="0.25">
      <c r="A56" s="61"/>
      <c r="B56" s="62"/>
      <c r="C56" s="63"/>
      <c r="D56" s="64"/>
      <c r="E56" s="65"/>
    </row>
    <row r="57" spans="1:5" ht="39" customHeight="1" x14ac:dyDescent="0.25">
      <c r="A57" s="61"/>
      <c r="B57" s="62"/>
      <c r="C57" s="63"/>
      <c r="D57" s="64"/>
      <c r="E57" s="65"/>
    </row>
    <row r="58" spans="1:5" ht="39" customHeight="1" x14ac:dyDescent="0.25">
      <c r="A58" s="61"/>
      <c r="B58" s="62"/>
      <c r="C58" s="63"/>
      <c r="D58" s="64"/>
      <c r="E58" s="65"/>
    </row>
    <row r="59" spans="1:5" ht="39" customHeight="1" x14ac:dyDescent="0.25">
      <c r="A59" s="61"/>
      <c r="B59" s="62"/>
      <c r="C59" s="63"/>
      <c r="D59" s="64"/>
      <c r="E59" s="65"/>
    </row>
    <row r="60" spans="1:5" ht="39" customHeight="1" x14ac:dyDescent="0.25">
      <c r="A60" s="61"/>
      <c r="B60" s="62"/>
      <c r="C60" s="63"/>
      <c r="D60" s="64"/>
      <c r="E60" s="65"/>
    </row>
    <row r="61" spans="1:5" ht="39" customHeight="1" x14ac:dyDescent="0.25">
      <c r="A61" s="61"/>
      <c r="B61" s="62"/>
      <c r="C61" s="63"/>
      <c r="D61" s="64"/>
      <c r="E61" s="65"/>
    </row>
    <row r="62" spans="1:5" ht="39" customHeight="1" thickBot="1" x14ac:dyDescent="0.3">
      <c r="A62" s="66"/>
      <c r="B62" s="116" t="str">
        <f>IF(E62&gt;C$17,"Budget exceeds projected minimum award, any amount over projected minimum award may not be reimbursed by OCFS"," ")</f>
        <v xml:space="preserve"> </v>
      </c>
      <c r="C62" s="116"/>
      <c r="D62" s="116"/>
      <c r="E62" s="72">
        <f>SUM(E$50:E$61)</f>
        <v>0</v>
      </c>
    </row>
    <row r="63" spans="1:5" ht="39" customHeight="1" thickBot="1" x14ac:dyDescent="0.3"/>
    <row r="64" spans="1:5" ht="39" customHeight="1" x14ac:dyDescent="0.25">
      <c r="A64" s="117" t="s">
        <v>47</v>
      </c>
      <c r="B64" s="118"/>
      <c r="C64" s="118"/>
      <c r="D64" s="54" t="s">
        <v>44</v>
      </c>
      <c r="E64" s="55"/>
    </row>
    <row r="65" spans="1:5" ht="39" customHeight="1" x14ac:dyDescent="0.25">
      <c r="A65" s="56" t="s">
        <v>10</v>
      </c>
      <c r="B65" s="57" t="s">
        <v>11</v>
      </c>
      <c r="C65" s="58" t="s">
        <v>12</v>
      </c>
      <c r="D65" s="59" t="s">
        <v>13</v>
      </c>
      <c r="E65" s="60" t="s">
        <v>14</v>
      </c>
    </row>
    <row r="66" spans="1:5" ht="39" customHeight="1" x14ac:dyDescent="0.25">
      <c r="A66" s="61"/>
      <c r="B66" s="62"/>
      <c r="C66" s="63"/>
      <c r="D66" s="64"/>
      <c r="E66" s="65"/>
    </row>
    <row r="67" spans="1:5" ht="39" customHeight="1" x14ac:dyDescent="0.25">
      <c r="A67" s="61"/>
      <c r="B67" s="62"/>
      <c r="C67" s="63"/>
      <c r="D67" s="64"/>
      <c r="E67" s="65"/>
    </row>
    <row r="68" spans="1:5" ht="39" customHeight="1" x14ac:dyDescent="0.25">
      <c r="A68" s="61"/>
      <c r="B68" s="62"/>
      <c r="C68" s="63"/>
      <c r="D68" s="64"/>
      <c r="E68" s="65"/>
    </row>
    <row r="69" spans="1:5" ht="39" customHeight="1" x14ac:dyDescent="0.25">
      <c r="A69" s="61"/>
      <c r="B69" s="62"/>
      <c r="C69" s="63"/>
      <c r="D69" s="64"/>
      <c r="E69" s="65"/>
    </row>
    <row r="70" spans="1:5" ht="39" customHeight="1" x14ac:dyDescent="0.25">
      <c r="A70" s="61"/>
      <c r="B70" s="62"/>
      <c r="C70" s="63"/>
      <c r="D70" s="64"/>
      <c r="E70" s="65"/>
    </row>
    <row r="71" spans="1:5" ht="39" customHeight="1" x14ac:dyDescent="0.25">
      <c r="A71" s="61"/>
      <c r="B71" s="62"/>
      <c r="C71" s="63"/>
      <c r="D71" s="64"/>
      <c r="E71" s="65"/>
    </row>
    <row r="72" spans="1:5" ht="39" customHeight="1" x14ac:dyDescent="0.25">
      <c r="A72" s="61"/>
      <c r="B72" s="62"/>
      <c r="C72" s="63"/>
      <c r="D72" s="64"/>
      <c r="E72" s="65"/>
    </row>
    <row r="73" spans="1:5" ht="39" customHeight="1" x14ac:dyDescent="0.25">
      <c r="A73" s="61"/>
      <c r="B73" s="62"/>
      <c r="C73" s="63"/>
      <c r="D73" s="64"/>
      <c r="E73" s="65"/>
    </row>
    <row r="74" spans="1:5" ht="39" customHeight="1" x14ac:dyDescent="0.25">
      <c r="A74" s="61"/>
      <c r="B74" s="62"/>
      <c r="C74" s="63"/>
      <c r="D74" s="64"/>
      <c r="E74" s="65"/>
    </row>
    <row r="75" spans="1:5" ht="39" customHeight="1" x14ac:dyDescent="0.25">
      <c r="A75" s="61"/>
      <c r="B75" s="62"/>
      <c r="C75" s="63"/>
      <c r="D75" s="64"/>
      <c r="E75" s="65"/>
    </row>
    <row r="76" spans="1:5" ht="39" customHeight="1" x14ac:dyDescent="0.25">
      <c r="A76" s="61"/>
      <c r="B76" s="62"/>
      <c r="C76" s="63"/>
      <c r="D76" s="64"/>
      <c r="E76" s="65"/>
    </row>
    <row r="77" spans="1:5" ht="39" customHeight="1" x14ac:dyDescent="0.25">
      <c r="A77" s="61"/>
      <c r="B77" s="62"/>
      <c r="C77" s="63"/>
      <c r="D77" s="64"/>
      <c r="E77" s="65"/>
    </row>
    <row r="78" spans="1:5" ht="39" customHeight="1" thickBot="1" x14ac:dyDescent="0.3">
      <c r="A78" s="66"/>
      <c r="B78" s="116" t="str">
        <f>IF(E78&gt;C$17,"Budget exceeds projected minimum award, any amount over projected minimum award may not be reimbursed by OCFS"," ")</f>
        <v xml:space="preserve"> </v>
      </c>
      <c r="C78" s="116"/>
      <c r="D78" s="116"/>
      <c r="E78" s="72">
        <f>SUM(E$66:E$77)</f>
        <v>0</v>
      </c>
    </row>
    <row r="79" spans="1:5" ht="39" customHeight="1" thickBot="1" x14ac:dyDescent="0.3"/>
    <row r="80" spans="1:5" ht="39" customHeight="1" x14ac:dyDescent="0.25">
      <c r="A80" s="117" t="s">
        <v>48</v>
      </c>
      <c r="B80" s="118"/>
      <c r="C80" s="118"/>
      <c r="D80" s="54" t="s">
        <v>44</v>
      </c>
      <c r="E80" s="55"/>
    </row>
    <row r="81" spans="1:5" ht="39" customHeight="1" x14ac:dyDescent="0.25">
      <c r="A81" s="56" t="s">
        <v>10</v>
      </c>
      <c r="B81" s="57" t="s">
        <v>11</v>
      </c>
      <c r="C81" s="58" t="s">
        <v>12</v>
      </c>
      <c r="D81" s="59" t="s">
        <v>13</v>
      </c>
      <c r="E81" s="60" t="s">
        <v>14</v>
      </c>
    </row>
    <row r="82" spans="1:5" ht="39" customHeight="1" x14ac:dyDescent="0.25">
      <c r="A82" s="61"/>
      <c r="B82" s="62"/>
      <c r="C82" s="63"/>
      <c r="D82" s="64"/>
      <c r="E82" s="65">
        <v>0</v>
      </c>
    </row>
    <row r="83" spans="1:5" ht="39" customHeight="1" x14ac:dyDescent="0.25">
      <c r="A83" s="61"/>
      <c r="B83" s="62"/>
      <c r="C83" s="63"/>
      <c r="D83" s="64"/>
      <c r="E83" s="65">
        <v>0</v>
      </c>
    </row>
    <row r="84" spans="1:5" ht="39" customHeight="1" x14ac:dyDescent="0.25">
      <c r="A84" s="61"/>
      <c r="B84" s="62"/>
      <c r="C84" s="63"/>
      <c r="D84" s="64"/>
      <c r="E84" s="65"/>
    </row>
    <row r="85" spans="1:5" ht="39" customHeight="1" x14ac:dyDescent="0.25">
      <c r="A85" s="61"/>
      <c r="B85" s="62"/>
      <c r="C85" s="63"/>
      <c r="D85" s="64"/>
      <c r="E85" s="65"/>
    </row>
    <row r="86" spans="1:5" ht="39" customHeight="1" x14ac:dyDescent="0.25">
      <c r="A86" s="61"/>
      <c r="B86" s="62"/>
      <c r="C86" s="63"/>
      <c r="D86" s="64"/>
      <c r="E86" s="65"/>
    </row>
    <row r="87" spans="1:5" ht="39" customHeight="1" x14ac:dyDescent="0.25">
      <c r="A87" s="61"/>
      <c r="B87" s="62"/>
      <c r="C87" s="63"/>
      <c r="D87" s="64"/>
      <c r="E87" s="65"/>
    </row>
    <row r="88" spans="1:5" ht="39" customHeight="1" x14ac:dyDescent="0.25">
      <c r="A88" s="61"/>
      <c r="B88" s="62"/>
      <c r="C88" s="63"/>
      <c r="D88" s="64"/>
      <c r="E88" s="65"/>
    </row>
    <row r="89" spans="1:5" ht="39" customHeight="1" x14ac:dyDescent="0.25">
      <c r="A89" s="61"/>
      <c r="B89" s="62"/>
      <c r="C89" s="63"/>
      <c r="D89" s="64"/>
      <c r="E89" s="65"/>
    </row>
    <row r="90" spans="1:5" ht="39" customHeight="1" x14ac:dyDescent="0.25">
      <c r="A90" s="61"/>
      <c r="B90" s="62"/>
      <c r="C90" s="63"/>
      <c r="D90" s="64"/>
      <c r="E90" s="65"/>
    </row>
    <row r="91" spans="1:5" ht="39" customHeight="1" x14ac:dyDescent="0.25">
      <c r="A91" s="61"/>
      <c r="B91" s="62"/>
      <c r="C91" s="63"/>
      <c r="D91" s="64"/>
      <c r="E91" s="65"/>
    </row>
    <row r="92" spans="1:5" ht="39" customHeight="1" x14ac:dyDescent="0.25">
      <c r="A92" s="61"/>
      <c r="B92" s="62"/>
      <c r="C92" s="63"/>
      <c r="D92" s="64"/>
      <c r="E92" s="65"/>
    </row>
    <row r="93" spans="1:5" ht="39" customHeight="1" x14ac:dyDescent="0.25">
      <c r="A93" s="61"/>
      <c r="B93" s="62"/>
      <c r="C93" s="63"/>
      <c r="D93" s="64"/>
      <c r="E93" s="65"/>
    </row>
    <row r="94" spans="1:5" ht="39" customHeight="1" thickBot="1" x14ac:dyDescent="0.3">
      <c r="A94" s="66"/>
      <c r="B94" s="116" t="str">
        <f>IF(E94&gt;C$17,"Budget exceeds projected minimum award, any amount over projected minimum award may not be reimbursed by OCFS"," ")</f>
        <v xml:space="preserve"> </v>
      </c>
      <c r="C94" s="116"/>
      <c r="D94" s="116"/>
      <c r="E94" s="72">
        <f>SUM(E$82:E$93)</f>
        <v>0</v>
      </c>
    </row>
    <row r="95" spans="1:5" ht="39" customHeight="1" thickBot="1" x14ac:dyDescent="0.3"/>
    <row r="96" spans="1:5" ht="39" customHeight="1" x14ac:dyDescent="0.25">
      <c r="A96" s="117" t="s">
        <v>49</v>
      </c>
      <c r="B96" s="118"/>
      <c r="C96" s="118"/>
      <c r="D96" s="54" t="s">
        <v>44</v>
      </c>
      <c r="E96" s="55"/>
    </row>
    <row r="97" spans="1:5" ht="39" customHeight="1" x14ac:dyDescent="0.25">
      <c r="A97" s="56" t="s">
        <v>10</v>
      </c>
      <c r="B97" s="57" t="s">
        <v>11</v>
      </c>
      <c r="C97" s="58" t="s">
        <v>12</v>
      </c>
      <c r="D97" s="59" t="s">
        <v>13</v>
      </c>
      <c r="E97" s="60" t="s">
        <v>14</v>
      </c>
    </row>
    <row r="98" spans="1:5" ht="39" customHeight="1" x14ac:dyDescent="0.25">
      <c r="A98" s="61"/>
      <c r="B98" s="62"/>
      <c r="C98" s="63"/>
      <c r="D98" s="64"/>
      <c r="E98" s="65"/>
    </row>
    <row r="99" spans="1:5" ht="39" customHeight="1" x14ac:dyDescent="0.25">
      <c r="A99" s="61"/>
      <c r="B99" s="62"/>
      <c r="C99" s="63"/>
      <c r="D99" s="64"/>
      <c r="E99" s="65"/>
    </row>
    <row r="100" spans="1:5" ht="39" customHeight="1" x14ac:dyDescent="0.25">
      <c r="A100" s="61"/>
      <c r="B100" s="62"/>
      <c r="C100" s="63"/>
      <c r="D100" s="64"/>
      <c r="E100" s="65"/>
    </row>
    <row r="101" spans="1:5" ht="39" customHeight="1" x14ac:dyDescent="0.25">
      <c r="A101" s="61"/>
      <c r="B101" s="62"/>
      <c r="C101" s="63"/>
      <c r="D101" s="64"/>
      <c r="E101" s="65"/>
    </row>
    <row r="102" spans="1:5" ht="39" customHeight="1" x14ac:dyDescent="0.25">
      <c r="A102" s="61"/>
      <c r="B102" s="62"/>
      <c r="C102" s="63"/>
      <c r="D102" s="64"/>
      <c r="E102" s="65"/>
    </row>
    <row r="103" spans="1:5" ht="39" customHeight="1" outlineLevel="1" x14ac:dyDescent="0.25">
      <c r="A103" s="61"/>
      <c r="B103" s="62"/>
      <c r="C103" s="63"/>
      <c r="D103" s="64"/>
      <c r="E103" s="65"/>
    </row>
    <row r="104" spans="1:5" ht="39" customHeight="1" outlineLevel="1" x14ac:dyDescent="0.25">
      <c r="A104" s="61"/>
      <c r="B104" s="62"/>
      <c r="C104" s="63"/>
      <c r="D104" s="64"/>
      <c r="E104" s="65"/>
    </row>
    <row r="105" spans="1:5" ht="39" customHeight="1" outlineLevel="1" x14ac:dyDescent="0.25">
      <c r="A105" s="61"/>
      <c r="B105" s="62"/>
      <c r="C105" s="63"/>
      <c r="D105" s="64"/>
      <c r="E105" s="65"/>
    </row>
    <row r="106" spans="1:5" ht="39" customHeight="1" outlineLevel="1" x14ac:dyDescent="0.25">
      <c r="A106" s="61"/>
      <c r="B106" s="62"/>
      <c r="C106" s="63"/>
      <c r="D106" s="64"/>
      <c r="E106" s="65"/>
    </row>
    <row r="107" spans="1:5" ht="39" customHeight="1" outlineLevel="1" x14ac:dyDescent="0.25">
      <c r="A107" s="61"/>
      <c r="B107" s="62"/>
      <c r="C107" s="63"/>
      <c r="D107" s="64"/>
      <c r="E107" s="65"/>
    </row>
    <row r="108" spans="1:5" ht="39" customHeight="1" outlineLevel="1" x14ac:dyDescent="0.25">
      <c r="A108" s="61"/>
      <c r="B108" s="62"/>
      <c r="C108" s="63"/>
      <c r="D108" s="64"/>
      <c r="E108" s="65"/>
    </row>
    <row r="109" spans="1:5" ht="39" customHeight="1" x14ac:dyDescent="0.25">
      <c r="A109" s="61"/>
      <c r="B109" s="62"/>
      <c r="C109" s="63"/>
      <c r="D109" s="64"/>
      <c r="E109" s="65"/>
    </row>
    <row r="110" spans="1:5" ht="39" customHeight="1" thickBot="1" x14ac:dyDescent="0.3">
      <c r="A110" s="66"/>
      <c r="B110" s="116" t="str">
        <f>IF(E110&gt;C$17,"Budget exceeds projected minimum award, any amount over projected minimum award may not be reimbursed by OCFS"," ")</f>
        <v xml:space="preserve"> </v>
      </c>
      <c r="C110" s="116"/>
      <c r="D110" s="116"/>
      <c r="E110" s="72">
        <f>SUM(E$98:E$109)</f>
        <v>0</v>
      </c>
    </row>
  </sheetData>
  <sheetProtection algorithmName="SHA-512" hashValue="RTtPdAPSw1S2Px847MMTLlSVnGsaEZ27xJ3dFXiCJDS2t+3tt/dmvrmV5E/65Z6o+qztcfNEHkRE87nvmREG1A==" saltValue="YdwrAa8X7E7YX6FNIJlevg==" spinCount="100000" sheet="1" insertColumns="0" insertRows="0" selectLockedCells="1"/>
  <protectedRanges>
    <protectedRange sqref="B29:D29" name="Range1"/>
  </protectedRanges>
  <mergeCells count="19">
    <mergeCell ref="A48:C48"/>
    <mergeCell ref="A1:E1"/>
    <mergeCell ref="A14:B14"/>
    <mergeCell ref="A18:E18"/>
    <mergeCell ref="A19:D19"/>
    <mergeCell ref="A20:E20"/>
    <mergeCell ref="A21:E21"/>
    <mergeCell ref="A23:C23"/>
    <mergeCell ref="B29:D29"/>
    <mergeCell ref="A31:E31"/>
    <mergeCell ref="A32:C32"/>
    <mergeCell ref="B46:D46"/>
    <mergeCell ref="B110:D110"/>
    <mergeCell ref="B62:D62"/>
    <mergeCell ref="A64:C64"/>
    <mergeCell ref="B78:D78"/>
    <mergeCell ref="A80:C80"/>
    <mergeCell ref="B94:D94"/>
    <mergeCell ref="A96:C9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Sheet2!$B$3:$B$8</xm:f>
          </x14:formula1>
          <xm:sqref>D11</xm:sqref>
        </x14:dataValidation>
        <x14:dataValidation type="list" allowBlank="1" showInputMessage="1" showErrorMessage="1">
          <x14:formula1>
            <xm:f>Sheet2!$K$3:$K$9</xm:f>
          </x14:formula1>
          <xm:sqref>A34:A45 A50:A61 A66:A77 A82:A93 A98:A109</xm:sqref>
        </x14:dataValidation>
        <x14:dataValidation type="list" allowBlank="1" showInputMessage="1" showErrorMessage="1">
          <x14:formula1>
            <xm:f>Sheet2!$F$3:$F$7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workbookViewId="0">
      <selection activeCell="A8" sqref="A8:XFD8"/>
    </sheetView>
  </sheetViews>
  <sheetFormatPr defaultRowHeight="15" x14ac:dyDescent="0.25"/>
  <cols>
    <col min="11" max="11" width="22.28515625" customWidth="1"/>
  </cols>
  <sheetData>
    <row r="2" spans="2:12" ht="24" x14ac:dyDescent="0.25">
      <c r="B2" s="2" t="s">
        <v>0</v>
      </c>
      <c r="C2" s="2" t="s">
        <v>1</v>
      </c>
    </row>
    <row r="3" spans="2:12" ht="26.25" x14ac:dyDescent="0.25">
      <c r="B3" s="3" t="s">
        <v>2</v>
      </c>
      <c r="C3" s="4">
        <v>2052</v>
      </c>
      <c r="D3" s="5">
        <v>1600</v>
      </c>
      <c r="F3" t="s">
        <v>75</v>
      </c>
      <c r="I3" s="9" t="s">
        <v>58</v>
      </c>
      <c r="K3" t="s">
        <v>67</v>
      </c>
      <c r="L3" s="13" t="s">
        <v>53</v>
      </c>
    </row>
    <row r="4" spans="2:12" x14ac:dyDescent="0.25">
      <c r="B4" s="3" t="s">
        <v>3</v>
      </c>
      <c r="C4" s="4">
        <v>3311</v>
      </c>
      <c r="D4" s="5">
        <v>1000</v>
      </c>
      <c r="F4" t="s">
        <v>76</v>
      </c>
      <c r="I4" s="9" t="s">
        <v>16</v>
      </c>
      <c r="K4" t="s">
        <v>66</v>
      </c>
      <c r="L4" s="6" t="s">
        <v>56</v>
      </c>
    </row>
    <row r="5" spans="2:12" x14ac:dyDescent="0.25">
      <c r="B5" s="3" t="s">
        <v>4</v>
      </c>
      <c r="C5" s="4">
        <v>7998</v>
      </c>
      <c r="D5" s="5">
        <v>1250</v>
      </c>
      <c r="F5" t="s">
        <v>77</v>
      </c>
      <c r="I5" s="9" t="s">
        <v>60</v>
      </c>
      <c r="K5" t="s">
        <v>59</v>
      </c>
    </row>
    <row r="6" spans="2:12" ht="64.5" x14ac:dyDescent="0.25">
      <c r="B6" s="3" t="s">
        <v>5</v>
      </c>
      <c r="C6" s="4">
        <v>2837</v>
      </c>
      <c r="D6" s="5">
        <v>1600</v>
      </c>
      <c r="F6" t="s">
        <v>78</v>
      </c>
      <c r="I6" s="9" t="s">
        <v>21</v>
      </c>
      <c r="K6" t="s">
        <v>63</v>
      </c>
      <c r="L6" s="13" t="s">
        <v>52</v>
      </c>
    </row>
    <row r="7" spans="2:12" x14ac:dyDescent="0.25">
      <c r="B7" s="3" t="s">
        <v>6</v>
      </c>
      <c r="C7" s="3">
        <v>1</v>
      </c>
      <c r="D7" s="5">
        <v>1200</v>
      </c>
      <c r="I7" s="19" t="s">
        <v>59</v>
      </c>
      <c r="K7" t="s">
        <v>64</v>
      </c>
      <c r="L7" s="6" t="s">
        <v>55</v>
      </c>
    </row>
    <row r="8" spans="2:12" ht="30" x14ac:dyDescent="0.25">
      <c r="B8" s="3" t="s">
        <v>8</v>
      </c>
      <c r="C8" s="4">
        <v>2232</v>
      </c>
      <c r="D8" s="5">
        <v>1600</v>
      </c>
      <c r="K8" s="1" t="s">
        <v>65</v>
      </c>
      <c r="L8" s="13" t="s">
        <v>54</v>
      </c>
    </row>
    <row r="9" spans="2:12" x14ac:dyDescent="0.25">
      <c r="B9" s="100" t="s">
        <v>7</v>
      </c>
      <c r="K9" t="s">
        <v>62</v>
      </c>
      <c r="L9" s="13" t="s">
        <v>51</v>
      </c>
    </row>
  </sheetData>
  <sortState ref="K3:L8">
    <sortCondition ref="K3:K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Reopening Restructuring</vt:lpstr>
      <vt:lpstr>Temporary Operating Assistance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lisak</cp:lastModifiedBy>
  <dcterms:created xsi:type="dcterms:W3CDTF">2020-06-24T23:41:47Z</dcterms:created>
  <dcterms:modified xsi:type="dcterms:W3CDTF">2020-07-10T13:04:45Z</dcterms:modified>
</cp:coreProperties>
</file>